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75" yWindow="150" windowWidth="15000" windowHeight="8265" tabRatio="916" activeTab="4"/>
  </bookViews>
  <sheets>
    <sheet name="1.年調給与額" sheetId="1" r:id="rId1"/>
    <sheet name="2.給与所得" sheetId="2" r:id="rId2"/>
    <sheet name="3.配偶者控除" sheetId="3" r:id="rId3"/>
    <sheet name="4.配偶者特別控除" sheetId="4" r:id="rId4"/>
    <sheet name="5.扶養控除" sheetId="5" r:id="rId5"/>
  </sheets>
  <definedNames/>
  <calcPr fullCalcOnLoad="1"/>
</workbook>
</file>

<file path=xl/sharedStrings.xml><?xml version="1.0" encoding="utf-8"?>
<sst xmlns="http://schemas.openxmlformats.org/spreadsheetml/2006/main" count="50" uniqueCount="18">
  <si>
    <t>年調給与額</t>
  </si>
  <si>
    <t>減額値</t>
  </si>
  <si>
    <t>給与所得控除後の給与等の金額</t>
  </si>
  <si>
    <t>乗率</t>
  </si>
  <si>
    <t>支払金額（給与の総額）</t>
  </si>
  <si>
    <t>控除対象配偶者の有無等</t>
  </si>
  <si>
    <t>配偶者の合計所得</t>
  </si>
  <si>
    <t>配偶者控除の額</t>
  </si>
  <si>
    <t>配偶者特別控除の額</t>
  </si>
  <si>
    <t>控除額</t>
  </si>
  <si>
    <t>無</t>
  </si>
  <si>
    <t>有</t>
  </si>
  <si>
    <t>扶養親族の数</t>
  </si>
  <si>
    <t>扶養控除の額</t>
  </si>
  <si>
    <t>　　特定扶養親族</t>
  </si>
  <si>
    <t>　　老人扶養親族（同居老親等以外の人）</t>
  </si>
  <si>
    <t>　　老人扶養親族（同居老親等）</t>
  </si>
  <si>
    <t>　　その他の親族（一般の扶養親族）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</si>
</sst>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</numFmts>
  <fonts count="23">
    <font>
      <sz val="11"/>
      <name val="Arial"/>
      <family val="2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9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38" fontId="0" fillId="0" borderId="0" xfId="48" applyNumberFormat="1" applyFont="1" applyAlignment="1">
      <alignment vertical="center"/>
    </xf>
    <xf numFmtId="38" fontId="0" fillId="24" borderId="0" xfId="48" applyNumberFormat="1" applyFont="1" applyFill="1" applyAlignment="1">
      <alignment vertical="center"/>
    </xf>
    <xf numFmtId="38" fontId="0" fillId="0" borderId="0" xfId="48" applyNumberFormat="1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38" fontId="0" fillId="0" borderId="0" xfId="48" applyFont="1" applyAlignment="1">
      <alignment vertical="center"/>
    </xf>
    <xf numFmtId="9" fontId="0" fillId="0" borderId="0" xfId="42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Alignment="1">
      <alignment vertical="center"/>
    </xf>
    <xf numFmtId="0" fontId="20" fillId="0" borderId="0" xfId="0" applyFont="1" applyAlignment="1">
      <alignment vertical="center"/>
    </xf>
    <xf numFmtId="3" fontId="0" fillId="24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21" fillId="0" borderId="0" xfId="0" applyFont="1" applyAlignment="1">
      <alignment vertical="center"/>
    </xf>
    <xf numFmtId="0" fontId="0" fillId="24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"/>
  <sheetViews>
    <sheetView workbookViewId="0" topLeftCell="A1">
      <selection activeCell="C2" sqref="C2"/>
    </sheetView>
  </sheetViews>
  <sheetFormatPr defaultColWidth="9.00390625" defaultRowHeight="14.25"/>
  <cols>
    <col min="1" max="1" width="2.625" style="0" customWidth="1"/>
    <col min="2" max="2" width="31.875" style="0" customWidth="1"/>
    <col min="3" max="3" width="10.875" style="0" bestFit="1" customWidth="1"/>
    <col min="4" max="4" width="10.50390625" style="0" bestFit="1" customWidth="1"/>
  </cols>
  <sheetData>
    <row r="2" spans="2:3" ht="14.25">
      <c r="B2" s="1" t="s">
        <v>4</v>
      </c>
      <c r="C2" s="2">
        <v>6600000</v>
      </c>
    </row>
    <row r="3" spans="2:4" ht="14.25">
      <c r="B3" s="1" t="s">
        <v>0</v>
      </c>
      <c r="D3" s="3">
        <f>IF(C2&lt;=1618999,C2,IF(C2&lt;=1619999,C2-MOD(C2-1619000,1000),IF(C2&lt;=1623999,C2-MOD(C2-1620000,2000),IF(C2&lt;=6599999,C2-MOD(C2-1624000,4000),C2))))</f>
        <v>6600000</v>
      </c>
    </row>
  </sheetData>
  <sheetProtection/>
  <dataValidations count="1">
    <dataValidation allowBlank="1" showInputMessage="1" showErrorMessage="1" imeMode="off" sqref="C2 D3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4"/>
  <sheetViews>
    <sheetView workbookViewId="0" topLeftCell="A1">
      <selection activeCell="C2" sqref="C2"/>
    </sheetView>
  </sheetViews>
  <sheetFormatPr defaultColWidth="9.00390625" defaultRowHeight="14.25"/>
  <cols>
    <col min="1" max="1" width="2.625" style="0" customWidth="1"/>
    <col min="2" max="2" width="31.875" style="0" customWidth="1"/>
    <col min="3" max="3" width="10.875" style="0" bestFit="1" customWidth="1"/>
    <col min="4" max="4" width="10.50390625" style="0" bestFit="1" customWidth="1"/>
    <col min="5" max="5" width="2.625" style="0" customWidth="1"/>
    <col min="6" max="6" width="11.75390625" style="0" bestFit="1" customWidth="1"/>
    <col min="7" max="7" width="6.25390625" style="0" bestFit="1" customWidth="1"/>
    <col min="8" max="8" width="9.875" style="0" bestFit="1" customWidth="1"/>
  </cols>
  <sheetData>
    <row r="2" spans="2:8" ht="14.25">
      <c r="B2" s="1" t="s">
        <v>4</v>
      </c>
      <c r="C2" s="2">
        <v>6600000</v>
      </c>
      <c r="F2" s="5" t="s">
        <v>0</v>
      </c>
      <c r="G2" s="5" t="s">
        <v>3</v>
      </c>
      <c r="H2" s="5" t="s">
        <v>1</v>
      </c>
    </row>
    <row r="3" spans="2:8" ht="14.25">
      <c r="B3" s="1" t="s">
        <v>0</v>
      </c>
      <c r="D3" s="4">
        <f>IF(C2&lt;=1618999,C2,IF(C2&lt;=1619999,C2-MOD(C2-1619000,1000),IF(C2&lt;=1623999,C2-MOD(C2-1620000,2000),IF(C2&lt;=6599999,C2-MOD(C2-1624000,4000),C2))))</f>
        <v>6600000</v>
      </c>
      <c r="F3" s="6">
        <v>1</v>
      </c>
      <c r="G3" s="7">
        <v>0</v>
      </c>
      <c r="H3" s="6">
        <v>0</v>
      </c>
    </row>
    <row r="4" spans="2:8" ht="14.25">
      <c r="B4" s="1" t="s">
        <v>2</v>
      </c>
      <c r="D4" s="3">
        <f>ROUNDDOWN(D3*VLOOKUP(D3,F3:H14,2)-VLOOKUP(D3,F3:H14,3),0)</f>
        <v>4740000</v>
      </c>
      <c r="F4" s="6">
        <v>651000</v>
      </c>
      <c r="G4" s="7">
        <v>1</v>
      </c>
      <c r="H4" s="6">
        <v>650000</v>
      </c>
    </row>
    <row r="5" spans="6:8" ht="14.25">
      <c r="F5" s="6">
        <v>1619000</v>
      </c>
      <c r="G5" s="7">
        <v>0.6</v>
      </c>
      <c r="H5" s="6">
        <v>2400</v>
      </c>
    </row>
    <row r="6" spans="6:8" ht="14.25">
      <c r="F6" s="6">
        <v>1620000</v>
      </c>
      <c r="G6" s="7">
        <v>0.6</v>
      </c>
      <c r="H6" s="6">
        <v>2000</v>
      </c>
    </row>
    <row r="7" spans="6:8" ht="14.25">
      <c r="F7" s="6">
        <v>1622000</v>
      </c>
      <c r="G7" s="7">
        <v>0.6</v>
      </c>
      <c r="H7" s="6">
        <v>1200</v>
      </c>
    </row>
    <row r="8" spans="6:8" ht="14.25">
      <c r="F8" s="6">
        <v>1624000</v>
      </c>
      <c r="G8" s="7">
        <v>0.6</v>
      </c>
      <c r="H8" s="6">
        <v>400</v>
      </c>
    </row>
    <row r="9" spans="6:8" ht="14.25">
      <c r="F9" s="6">
        <v>1628000</v>
      </c>
      <c r="G9" s="7">
        <v>0.6</v>
      </c>
      <c r="H9" s="6">
        <v>0</v>
      </c>
    </row>
    <row r="10" spans="6:8" ht="14.25">
      <c r="F10" s="6">
        <v>1800000</v>
      </c>
      <c r="G10" s="7">
        <v>0.7</v>
      </c>
      <c r="H10" s="6">
        <v>180000</v>
      </c>
    </row>
    <row r="11" spans="6:8" ht="14.25">
      <c r="F11" s="6">
        <v>3600000</v>
      </c>
      <c r="G11" s="7">
        <v>0.8</v>
      </c>
      <c r="H11" s="6">
        <v>540000</v>
      </c>
    </row>
    <row r="12" spans="6:8" ht="14.25">
      <c r="F12" s="6">
        <v>6600000</v>
      </c>
      <c r="G12" s="7">
        <v>0.9</v>
      </c>
      <c r="H12" s="6">
        <v>1200000</v>
      </c>
    </row>
    <row r="13" spans="6:8" ht="14.25">
      <c r="F13" s="6">
        <v>10000000</v>
      </c>
      <c r="G13" s="7">
        <v>0.95</v>
      </c>
      <c r="H13" s="6">
        <v>1700000</v>
      </c>
    </row>
    <row r="14" spans="6:8" ht="14.25">
      <c r="F14" s="6">
        <v>20000001</v>
      </c>
      <c r="G14" t="e">
        <f>NA()</f>
        <v>#N/A</v>
      </c>
      <c r="H14" t="e">
        <f>NA()</f>
        <v>#N/A</v>
      </c>
    </row>
  </sheetData>
  <sheetProtection/>
  <dataValidations count="1">
    <dataValidation allowBlank="1" showInputMessage="1" showErrorMessage="1" imeMode="off" sqref="C2 D3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4"/>
  <sheetViews>
    <sheetView workbookViewId="0" topLeftCell="A1">
      <selection activeCell="C2" sqref="C2"/>
    </sheetView>
  </sheetViews>
  <sheetFormatPr defaultColWidth="9.00390625" defaultRowHeight="14.25"/>
  <cols>
    <col min="1" max="1" width="2.625" style="0" customWidth="1"/>
    <col min="2" max="2" width="31.875" style="0" customWidth="1"/>
    <col min="3" max="3" width="10.875" style="0" bestFit="1" customWidth="1"/>
    <col min="4" max="4" width="10.50390625" style="0" bestFit="1" customWidth="1"/>
    <col min="5" max="5" width="2.625" style="0" customWidth="1"/>
    <col min="6" max="6" width="11.75390625" style="0" bestFit="1" customWidth="1"/>
    <col min="7" max="7" width="6.25390625" style="0" bestFit="1" customWidth="1"/>
    <col min="8" max="8" width="9.875" style="0" bestFit="1" customWidth="1"/>
  </cols>
  <sheetData>
    <row r="2" spans="2:8" ht="14.25">
      <c r="B2" s="1" t="s">
        <v>4</v>
      </c>
      <c r="C2" s="2">
        <v>6600000</v>
      </c>
      <c r="F2" s="5" t="s">
        <v>0</v>
      </c>
      <c r="G2" s="5" t="s">
        <v>3</v>
      </c>
      <c r="H2" s="5" t="s">
        <v>1</v>
      </c>
    </row>
    <row r="3" spans="2:8" ht="14.25">
      <c r="B3" s="1" t="s">
        <v>0</v>
      </c>
      <c r="D3" s="4">
        <f>IF(C2&lt;=1618999,C2,IF(C2&lt;=1619999,C2-MOD(C2-1619000,1000),IF(C2&lt;=1623999,C2-MOD(C2-1620000,2000),IF(C2&lt;=6599999,C2-MOD(C2-1624000,4000),C2))))</f>
        <v>6600000</v>
      </c>
      <c r="F3" s="6">
        <v>1</v>
      </c>
      <c r="G3" s="7">
        <v>0</v>
      </c>
      <c r="H3" s="6">
        <v>0</v>
      </c>
    </row>
    <row r="4" spans="2:8" ht="14.25">
      <c r="B4" s="1" t="s">
        <v>2</v>
      </c>
      <c r="D4" s="4">
        <f>ROUNDDOWN(D3*VLOOKUP(D3,F3:H14,2)-VLOOKUP(D3,F3:H14,3),0)</f>
        <v>4740000</v>
      </c>
      <c r="F4" s="6">
        <v>651000</v>
      </c>
      <c r="G4" s="7">
        <v>1</v>
      </c>
      <c r="H4" s="6">
        <v>650000</v>
      </c>
    </row>
    <row r="5" spans="6:8" ht="14.25">
      <c r="F5" s="6">
        <v>1619000</v>
      </c>
      <c r="G5" s="7">
        <v>0.6</v>
      </c>
      <c r="H5" s="6">
        <v>2400</v>
      </c>
    </row>
    <row r="6" spans="2:8" ht="14.25">
      <c r="B6" s="1" t="s">
        <v>5</v>
      </c>
      <c r="C6" s="10" t="s">
        <v>11</v>
      </c>
      <c r="F6" s="6">
        <v>1620000</v>
      </c>
      <c r="G6" s="7">
        <v>0.6</v>
      </c>
      <c r="H6" s="6">
        <v>2000</v>
      </c>
    </row>
    <row r="7" spans="2:8" ht="14.25">
      <c r="B7" s="1" t="s">
        <v>6</v>
      </c>
      <c r="C7" s="8">
        <v>0</v>
      </c>
      <c r="F7" s="6">
        <v>1622000</v>
      </c>
      <c r="G7" s="7">
        <v>0.6</v>
      </c>
      <c r="H7" s="6">
        <v>1200</v>
      </c>
    </row>
    <row r="8" spans="2:8" ht="14.25">
      <c r="B8" s="1" t="s">
        <v>7</v>
      </c>
      <c r="D8" s="11">
        <f>IF(AND(C6="有",C7&lt;=380000),380000,IF(AND(C6="有（老人）",C7&lt;=380000),480000,0))</f>
        <v>380000</v>
      </c>
      <c r="F8" s="6">
        <v>1624000</v>
      </c>
      <c r="G8" s="7">
        <v>0.6</v>
      </c>
      <c r="H8" s="6">
        <v>400</v>
      </c>
    </row>
    <row r="9" spans="6:8" ht="14.25">
      <c r="F9" s="6">
        <v>1628000</v>
      </c>
      <c r="G9" s="7">
        <v>0.6</v>
      </c>
      <c r="H9" s="6">
        <v>0</v>
      </c>
    </row>
    <row r="10" spans="6:8" ht="14.25">
      <c r="F10" s="6">
        <v>1800000</v>
      </c>
      <c r="G10" s="7">
        <v>0.7</v>
      </c>
      <c r="H10" s="6">
        <v>180000</v>
      </c>
    </row>
    <row r="11" spans="6:8" ht="14.25">
      <c r="F11" s="6">
        <v>3600000</v>
      </c>
      <c r="G11" s="7">
        <v>0.8</v>
      </c>
      <c r="H11" s="6">
        <v>540000</v>
      </c>
    </row>
    <row r="12" spans="6:8" ht="14.25">
      <c r="F12" s="6">
        <v>6600000</v>
      </c>
      <c r="G12" s="7">
        <v>0.9</v>
      </c>
      <c r="H12" s="6">
        <v>1200000</v>
      </c>
    </row>
    <row r="13" spans="6:8" ht="14.25">
      <c r="F13" s="6">
        <v>10000000</v>
      </c>
      <c r="G13" s="7">
        <v>0.95</v>
      </c>
      <c r="H13" s="6">
        <v>1700000</v>
      </c>
    </row>
    <row r="14" spans="6:8" ht="14.25">
      <c r="F14" s="6">
        <v>20000001</v>
      </c>
      <c r="G14" t="e">
        <f>NA()</f>
        <v>#N/A</v>
      </c>
      <c r="H14" t="e">
        <f>NA()</f>
        <v>#N/A</v>
      </c>
    </row>
  </sheetData>
  <sheetProtection/>
  <dataValidations count="2">
    <dataValidation allowBlank="1" showInputMessage="1" showErrorMessage="1" imeMode="off" sqref="C2 D3 C7"/>
    <dataValidation type="list" allowBlank="1" showInputMessage="1" showErrorMessage="1" sqref="C6">
      <formula1>"無,有,有（老人）"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14"/>
  <sheetViews>
    <sheetView workbookViewId="0" topLeftCell="A1">
      <selection activeCell="C2" sqref="C2"/>
    </sheetView>
  </sheetViews>
  <sheetFormatPr defaultColWidth="9.00390625" defaultRowHeight="14.25"/>
  <cols>
    <col min="1" max="1" width="2.625" style="0" customWidth="1"/>
    <col min="2" max="2" width="31.875" style="0" customWidth="1"/>
    <col min="3" max="3" width="10.875" style="0" bestFit="1" customWidth="1"/>
    <col min="4" max="4" width="10.50390625" style="0" bestFit="1" customWidth="1"/>
    <col min="5" max="5" width="2.625" style="0" customWidth="1"/>
    <col min="6" max="6" width="11.75390625" style="0" bestFit="1" customWidth="1"/>
    <col min="7" max="7" width="6.25390625" style="0" bestFit="1" customWidth="1"/>
    <col min="8" max="8" width="9.875" style="0" bestFit="1" customWidth="1"/>
    <col min="9" max="9" width="2.625" style="0" customWidth="1"/>
    <col min="10" max="10" width="18.625" style="0" bestFit="1" customWidth="1"/>
    <col min="11" max="11" width="8.00390625" style="0" bestFit="1" customWidth="1"/>
  </cols>
  <sheetData>
    <row r="2" spans="2:11" ht="14.25">
      <c r="B2" s="1" t="s">
        <v>4</v>
      </c>
      <c r="C2" s="2">
        <v>6600000</v>
      </c>
      <c r="F2" s="5" t="s">
        <v>0</v>
      </c>
      <c r="G2" s="5" t="s">
        <v>3</v>
      </c>
      <c r="H2" s="5" t="s">
        <v>1</v>
      </c>
      <c r="J2" s="5" t="s">
        <v>6</v>
      </c>
      <c r="K2" s="5" t="s">
        <v>9</v>
      </c>
    </row>
    <row r="3" spans="2:11" ht="14.25">
      <c r="B3" s="1" t="s">
        <v>0</v>
      </c>
      <c r="D3" s="4">
        <f>IF(C2&lt;=1618999,C2,IF(C2&lt;=1619999,C2-MOD(C2-1619000,1000),IF(C2&lt;=1623999,C2-MOD(C2-1620000,2000),IF(C2&lt;=6599999,C2-MOD(C2-1624000,4000),C2))))</f>
        <v>6600000</v>
      </c>
      <c r="F3" s="6">
        <v>1</v>
      </c>
      <c r="G3" s="7">
        <v>0</v>
      </c>
      <c r="H3" s="6">
        <v>0</v>
      </c>
      <c r="J3">
        <v>0</v>
      </c>
      <c r="K3">
        <v>0</v>
      </c>
    </row>
    <row r="4" spans="2:11" ht="14.25">
      <c r="B4" s="1" t="s">
        <v>2</v>
      </c>
      <c r="D4" s="4">
        <f>ROUNDDOWN(D3*VLOOKUP(D3,F3:H14,2)-VLOOKUP(D3,F3:H14,3),0)</f>
        <v>4740000</v>
      </c>
      <c r="F4" s="6">
        <v>651000</v>
      </c>
      <c r="G4" s="7">
        <v>1</v>
      </c>
      <c r="H4" s="6">
        <v>650000</v>
      </c>
      <c r="J4" s="9">
        <v>380001</v>
      </c>
      <c r="K4" s="6">
        <v>380000</v>
      </c>
    </row>
    <row r="5" spans="6:11" ht="14.25">
      <c r="F5" s="6">
        <v>1619000</v>
      </c>
      <c r="G5" s="7">
        <v>0.6</v>
      </c>
      <c r="H5" s="6">
        <v>2400</v>
      </c>
      <c r="J5" s="9">
        <v>400000</v>
      </c>
      <c r="K5" s="6">
        <v>360000</v>
      </c>
    </row>
    <row r="6" spans="2:11" ht="14.25">
      <c r="B6" s="1" t="s">
        <v>5</v>
      </c>
      <c r="C6" s="10" t="s">
        <v>10</v>
      </c>
      <c r="F6" s="6">
        <v>1620000</v>
      </c>
      <c r="G6" s="7">
        <v>0.6</v>
      </c>
      <c r="H6" s="6">
        <v>2000</v>
      </c>
      <c r="J6" s="9">
        <v>450000</v>
      </c>
      <c r="K6" s="6">
        <v>310000</v>
      </c>
    </row>
    <row r="7" spans="2:11" ht="14.25">
      <c r="B7" s="1" t="s">
        <v>6</v>
      </c>
      <c r="C7" s="9">
        <v>0</v>
      </c>
      <c r="F7" s="6">
        <v>1622000</v>
      </c>
      <c r="G7" s="7">
        <v>0.6</v>
      </c>
      <c r="H7" s="6">
        <v>1200</v>
      </c>
      <c r="J7" s="9">
        <v>500000</v>
      </c>
      <c r="K7" s="6">
        <v>260000</v>
      </c>
    </row>
    <row r="8" spans="2:11" ht="14.25">
      <c r="B8" s="1" t="s">
        <v>7</v>
      </c>
      <c r="D8" s="12">
        <f>IF(AND(C6="有",C7&lt;=380000),380000,IF(AND(C6="有（老人）",C7&lt;=380000),480000,0))</f>
        <v>0</v>
      </c>
      <c r="F8" s="6">
        <v>1624000</v>
      </c>
      <c r="G8" s="7">
        <v>0.6</v>
      </c>
      <c r="H8" s="6">
        <v>400</v>
      </c>
      <c r="J8" s="9">
        <v>550000</v>
      </c>
      <c r="K8" s="6">
        <v>210000</v>
      </c>
    </row>
    <row r="9" spans="2:11" ht="14.25">
      <c r="B9" s="1" t="s">
        <v>8</v>
      </c>
      <c r="D9" s="11">
        <f>IF(AND(D4&lt;=10000000,C6="無"),VLOOKUP(C7,J3:K13,2),0)</f>
        <v>0</v>
      </c>
      <c r="F9" s="6">
        <v>1628000</v>
      </c>
      <c r="G9" s="7">
        <v>0.6</v>
      </c>
      <c r="H9" s="6">
        <v>0</v>
      </c>
      <c r="J9" s="9">
        <v>600000</v>
      </c>
      <c r="K9" s="6">
        <v>160000</v>
      </c>
    </row>
    <row r="10" spans="6:11" ht="14.25">
      <c r="F10" s="6">
        <v>1800000</v>
      </c>
      <c r="G10" s="7">
        <v>0.7</v>
      </c>
      <c r="H10" s="6">
        <v>180000</v>
      </c>
      <c r="J10" s="9">
        <v>650000</v>
      </c>
      <c r="K10" s="6">
        <v>110000</v>
      </c>
    </row>
    <row r="11" spans="6:11" ht="14.25">
      <c r="F11" s="6">
        <v>3600000</v>
      </c>
      <c r="G11" s="7">
        <v>0.8</v>
      </c>
      <c r="H11" s="6">
        <v>540000</v>
      </c>
      <c r="J11" s="9">
        <v>700000</v>
      </c>
      <c r="K11" s="6">
        <v>60000</v>
      </c>
    </row>
    <row r="12" spans="6:11" ht="14.25">
      <c r="F12" s="6">
        <v>6600000</v>
      </c>
      <c r="G12" s="7">
        <v>0.9</v>
      </c>
      <c r="H12" s="6">
        <v>1200000</v>
      </c>
      <c r="J12" s="9">
        <v>750000</v>
      </c>
      <c r="K12" s="6">
        <v>30000</v>
      </c>
    </row>
    <row r="13" spans="6:11" ht="14.25">
      <c r="F13" s="6">
        <v>10000000</v>
      </c>
      <c r="G13" s="7">
        <v>0.95</v>
      </c>
      <c r="H13" s="6">
        <v>1700000</v>
      </c>
      <c r="J13" s="9">
        <v>760000</v>
      </c>
      <c r="K13" s="6">
        <v>0</v>
      </c>
    </row>
    <row r="14" spans="6:8" ht="14.25">
      <c r="F14" s="6">
        <v>20000001</v>
      </c>
      <c r="G14" t="e">
        <f>NA()</f>
        <v>#N/A</v>
      </c>
      <c r="H14" t="e">
        <f>NA()</f>
        <v>#N/A</v>
      </c>
    </row>
  </sheetData>
  <sheetProtection/>
  <dataValidations count="2">
    <dataValidation allowBlank="1" showInputMessage="1" showErrorMessage="1" imeMode="off" sqref="C2 C7 D3"/>
    <dataValidation type="list" allowBlank="1" showInputMessage="1" showErrorMessage="1" sqref="C6">
      <formula1>"無,有,有（老人）"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B2:K16"/>
  <sheetViews>
    <sheetView tabSelected="1" workbookViewId="0" topLeftCell="A1">
      <selection activeCell="C2" sqref="C2"/>
    </sheetView>
  </sheetViews>
  <sheetFormatPr defaultColWidth="9.00390625" defaultRowHeight="14.25"/>
  <cols>
    <col min="1" max="1" width="2.625" style="0" customWidth="1"/>
    <col min="2" max="2" width="31.875" style="0" customWidth="1"/>
    <col min="3" max="3" width="10.875" style="0" bestFit="1" customWidth="1"/>
    <col min="4" max="4" width="10.50390625" style="0" bestFit="1" customWidth="1"/>
    <col min="5" max="5" width="2.625" style="0" customWidth="1"/>
    <col min="6" max="6" width="11.75390625" style="0" bestFit="1" customWidth="1"/>
    <col min="7" max="7" width="6.25390625" style="0" bestFit="1" customWidth="1"/>
    <col min="8" max="8" width="9.875" style="0" bestFit="1" customWidth="1"/>
    <col min="9" max="9" width="2.625" style="0" customWidth="1"/>
    <col min="10" max="10" width="18.625" style="0" bestFit="1" customWidth="1"/>
    <col min="11" max="11" width="8.00390625" style="0" bestFit="1" customWidth="1"/>
  </cols>
  <sheetData>
    <row r="2" spans="2:11" ht="14.25">
      <c r="B2" s="1" t="s">
        <v>4</v>
      </c>
      <c r="C2" s="2">
        <v>6600000</v>
      </c>
      <c r="F2" s="5" t="s">
        <v>0</v>
      </c>
      <c r="G2" s="5" t="s">
        <v>3</v>
      </c>
      <c r="H2" s="5" t="s">
        <v>1</v>
      </c>
      <c r="J2" s="5" t="s">
        <v>6</v>
      </c>
      <c r="K2" s="5" t="s">
        <v>9</v>
      </c>
    </row>
    <row r="3" spans="2:11" ht="14.25">
      <c r="B3" s="1" t="s">
        <v>0</v>
      </c>
      <c r="D3" s="4">
        <f>IF(C2&lt;=1618999,C2,IF(C2&lt;=1619999,C2-MOD(C2-1619000,1000),IF(C2&lt;=1623999,C2-MOD(C2-1620000,2000),IF(C2&lt;=6599999,C2-MOD(C2-1624000,4000),C2))))</f>
        <v>6600000</v>
      </c>
      <c r="F3" s="6">
        <v>1</v>
      </c>
      <c r="G3" s="7">
        <v>0</v>
      </c>
      <c r="H3" s="6">
        <v>0</v>
      </c>
      <c r="J3">
        <v>0</v>
      </c>
      <c r="K3">
        <v>0</v>
      </c>
    </row>
    <row r="4" spans="2:11" ht="14.25">
      <c r="B4" s="1" t="s">
        <v>2</v>
      </c>
      <c r="D4" s="4">
        <f>ROUNDDOWN(D3*VLOOKUP(D3,F3:H14,2)-VLOOKUP(D3,F3:H14,3),0)</f>
        <v>4740000</v>
      </c>
      <c r="F4" s="6">
        <v>651000</v>
      </c>
      <c r="G4" s="7">
        <v>1</v>
      </c>
      <c r="H4" s="6">
        <v>650000</v>
      </c>
      <c r="J4" s="9">
        <v>380001</v>
      </c>
      <c r="K4" s="6">
        <v>380000</v>
      </c>
    </row>
    <row r="5" spans="6:11" ht="14.25">
      <c r="F5" s="6">
        <v>1619000</v>
      </c>
      <c r="G5" s="7">
        <v>0.6</v>
      </c>
      <c r="H5" s="6">
        <v>2400</v>
      </c>
      <c r="J5" s="9">
        <v>400000</v>
      </c>
      <c r="K5" s="6">
        <v>360000</v>
      </c>
    </row>
    <row r="6" spans="2:11" ht="14.25">
      <c r="B6" s="1" t="s">
        <v>5</v>
      </c>
      <c r="C6" s="10" t="s">
        <v>10</v>
      </c>
      <c r="F6" s="6">
        <v>1620000</v>
      </c>
      <c r="G6" s="7">
        <v>0.6</v>
      </c>
      <c r="H6" s="6">
        <v>2000</v>
      </c>
      <c r="J6" s="9">
        <v>450000</v>
      </c>
      <c r="K6" s="6">
        <v>310000</v>
      </c>
    </row>
    <row r="7" spans="2:11" ht="14.25">
      <c r="B7" s="1" t="s">
        <v>6</v>
      </c>
      <c r="C7" s="9">
        <v>0</v>
      </c>
      <c r="F7" s="6">
        <v>1622000</v>
      </c>
      <c r="G7" s="7">
        <v>0.6</v>
      </c>
      <c r="H7" s="6">
        <v>1200</v>
      </c>
      <c r="J7" s="9">
        <v>500000</v>
      </c>
      <c r="K7" s="6">
        <v>260000</v>
      </c>
    </row>
    <row r="8" spans="2:11" ht="14.25">
      <c r="B8" s="1" t="s">
        <v>7</v>
      </c>
      <c r="D8" s="12">
        <f>IF(AND(C6="有",C7&lt;=380000),380000,IF(AND(C6="有（老人）",C7&lt;=380000),480000,0))</f>
        <v>0</v>
      </c>
      <c r="F8" s="6">
        <v>1624000</v>
      </c>
      <c r="G8" s="7">
        <v>0.6</v>
      </c>
      <c r="H8" s="6">
        <v>400</v>
      </c>
      <c r="J8" s="9">
        <v>550000</v>
      </c>
      <c r="K8" s="6">
        <v>210000</v>
      </c>
    </row>
    <row r="9" spans="2:11" ht="14.25">
      <c r="B9" s="1" t="s">
        <v>8</v>
      </c>
      <c r="D9" s="12">
        <f>IF(AND(D4&lt;=10000000,C6="無"),VLOOKUP(C7,J3:K13,2),0)</f>
        <v>0</v>
      </c>
      <c r="F9" s="6">
        <v>1628000</v>
      </c>
      <c r="G9" s="7">
        <v>0.6</v>
      </c>
      <c r="H9" s="6">
        <v>0</v>
      </c>
      <c r="J9" s="9">
        <v>600000</v>
      </c>
      <c r="K9" s="6">
        <v>160000</v>
      </c>
    </row>
    <row r="10" spans="6:11" ht="14.25">
      <c r="F10" s="6">
        <v>1800000</v>
      </c>
      <c r="G10" s="7">
        <v>0.7</v>
      </c>
      <c r="H10" s="6">
        <v>180000</v>
      </c>
      <c r="J10" s="9">
        <v>650000</v>
      </c>
      <c r="K10" s="6">
        <v>110000</v>
      </c>
    </row>
    <row r="11" spans="2:11" ht="14.25">
      <c r="B11" s="1" t="s">
        <v>12</v>
      </c>
      <c r="F11" s="6">
        <v>3600000</v>
      </c>
      <c r="G11" s="7">
        <v>0.8</v>
      </c>
      <c r="H11" s="6">
        <v>540000</v>
      </c>
      <c r="J11" s="9">
        <v>700000</v>
      </c>
      <c r="K11" s="6">
        <v>60000</v>
      </c>
    </row>
    <row r="12" spans="2:11" ht="14.25">
      <c r="B12" s="13" t="s">
        <v>14</v>
      </c>
      <c r="F12" s="6">
        <v>6600000</v>
      </c>
      <c r="G12" s="7">
        <v>0.9</v>
      </c>
      <c r="H12" s="6">
        <v>1200000</v>
      </c>
      <c r="J12" s="9">
        <v>750000</v>
      </c>
      <c r="K12" s="6">
        <v>30000</v>
      </c>
    </row>
    <row r="13" spans="2:11" ht="14.25">
      <c r="B13" s="13" t="s">
        <v>15</v>
      </c>
      <c r="F13" s="6">
        <v>10000000</v>
      </c>
      <c r="G13" s="7">
        <v>0.95</v>
      </c>
      <c r="H13" s="6">
        <v>1700000</v>
      </c>
      <c r="J13" s="9">
        <v>760000</v>
      </c>
      <c r="K13" s="6">
        <v>0</v>
      </c>
    </row>
    <row r="14" spans="2:8" ht="14.25">
      <c r="B14" s="13" t="s">
        <v>16</v>
      </c>
      <c r="F14" s="6">
        <v>20000001</v>
      </c>
      <c r="G14" t="e">
        <f>NA()</f>
        <v>#N/A</v>
      </c>
      <c r="H14" t="e">
        <f>NA()</f>
        <v>#N/A</v>
      </c>
    </row>
    <row r="15" ht="14.25">
      <c r="B15" s="13" t="s">
        <v>17</v>
      </c>
    </row>
    <row r="16" spans="2:4" ht="14.25">
      <c r="B16" s="1" t="s">
        <v>13</v>
      </c>
      <c r="D16" s="14">
        <f>C12*630000+C13*480000+C14*580000+C15*3800000</f>
        <v>0</v>
      </c>
    </row>
  </sheetData>
  <sheetProtection/>
  <dataValidations count="2">
    <dataValidation allowBlank="1" showInputMessage="1" showErrorMessage="1" imeMode="off" sqref="C2 C7 D3"/>
    <dataValidation type="list" allowBlank="1" showInputMessage="1" showErrorMessage="1" sqref="C6">
      <formula1>"無,有,有（老人）"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2009-05-26T01:31:40Z</dcterms:created>
  <dcterms:modified xsi:type="dcterms:W3CDTF">2009-09-11T03:47:08Z</dcterms:modified>
  <cp:category/>
  <cp:version/>
  <cp:contentType/>
  <cp:contentStatus/>
</cp:coreProperties>
</file>